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250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36" i="1"/>
  <c r="M36"/>
  <c r="U38"/>
  <c r="T38"/>
  <c r="S38"/>
  <c r="R38"/>
  <c r="Q38"/>
  <c r="P38"/>
  <c r="U36"/>
  <c r="U39" s="1"/>
  <c r="T36"/>
  <c r="T39" s="1"/>
  <c r="S36"/>
  <c r="S39" s="1"/>
  <c r="R36"/>
  <c r="Q36"/>
  <c r="P36"/>
  <c r="J36"/>
  <c r="K36"/>
  <c r="G36"/>
  <c r="F36"/>
  <c r="E36"/>
  <c r="D36"/>
  <c r="C36"/>
  <c r="I36"/>
  <c r="L36"/>
  <c r="H36"/>
  <c r="D38"/>
  <c r="E38"/>
  <c r="F38"/>
  <c r="G38"/>
  <c r="H38"/>
  <c r="I38"/>
  <c r="J38"/>
  <c r="K38"/>
  <c r="L38"/>
  <c r="M38"/>
  <c r="N38"/>
  <c r="N39" l="1"/>
  <c r="M39"/>
  <c r="R39"/>
  <c r="L39"/>
  <c r="K39"/>
  <c r="P39"/>
  <c r="Q39"/>
  <c r="J39"/>
  <c r="I39"/>
  <c r="F39"/>
  <c r="H39"/>
  <c r="D39"/>
  <c r="G39"/>
  <c r="E39"/>
  <c r="C38"/>
  <c r="A20"/>
  <c r="A11"/>
  <c r="A12" s="1"/>
  <c r="A13" s="1"/>
  <c r="A14" s="1"/>
  <c r="A15" s="1"/>
  <c r="A16" s="1"/>
  <c r="A17" s="1"/>
  <c r="A18" s="1"/>
  <c r="B42" l="1"/>
  <c r="C39"/>
  <c r="A21"/>
  <c r="A22" s="1"/>
  <c r="A23" s="1"/>
  <c r="A24" s="1"/>
  <c r="A25" s="1"/>
  <c r="A26" s="1"/>
  <c r="A27" s="1"/>
  <c r="A28" s="1"/>
  <c r="A29" s="1"/>
  <c r="A30" s="1"/>
  <c r="A31" s="1"/>
  <c r="A32" s="1"/>
  <c r="A33" s="1"/>
  <c r="B43" l="1"/>
</calcChain>
</file>

<file path=xl/sharedStrings.xml><?xml version="1.0" encoding="utf-8"?>
<sst xmlns="http://schemas.openxmlformats.org/spreadsheetml/2006/main" count="54" uniqueCount="48">
  <si>
    <t>Nr. Crt.</t>
  </si>
  <si>
    <t>ALMA CARE SRL</t>
  </si>
  <si>
    <t>SC ANA &amp; MRD SRL</t>
  </si>
  <si>
    <t>ASA DA SRL</t>
  </si>
  <si>
    <t>ASOCIATIA CENTRUL DIECEZAN CARITAS</t>
  </si>
  <si>
    <t>ASOCIATIE PROFESIONALA MEDI HELP</t>
  </si>
  <si>
    <t>AURA SPERANTA SRL</t>
  </si>
  <si>
    <t>CAB. MED. ALBU ALINA SRL</t>
  </si>
  <si>
    <t>COS.FIR MED SRL</t>
  </si>
  <si>
    <t>CRISTION MED SRL</t>
  </si>
  <si>
    <t>DANICOS MEDICAL SRL</t>
  </si>
  <si>
    <t>SC DENIBET SRL</t>
  </si>
  <si>
    <t>HERMA MED CARE SRL</t>
  </si>
  <si>
    <t>IASMED CENTER SRL</t>
  </si>
  <si>
    <t>RADISAM MED SRL</t>
  </si>
  <si>
    <t>ROCONSIMED SRL</t>
  </si>
  <si>
    <t>SANRO PLUS MEDICA SRL</t>
  </si>
  <si>
    <t>SC AS MEDICALIS SRL</t>
  </si>
  <si>
    <t>SC SF GHEORGHE SRL</t>
  </si>
  <si>
    <t>SC SF. PARASCHEVA SRL</t>
  </si>
  <si>
    <t xml:space="preserve">SC   TEO &amp; LUCA MED </t>
  </si>
  <si>
    <t>UMANITAS MED CENTER INGR.</t>
  </si>
  <si>
    <t>VALIOMA</t>
  </si>
  <si>
    <t>ASISTENȚĂ MEDICALĂ LA DOMICILIU SRL</t>
  </si>
  <si>
    <t>TOTAL INGRIJIRI MEDICALE LA DOMICILIU</t>
  </si>
  <si>
    <t>SC PALIATIV EXPERT SRL</t>
  </si>
  <si>
    <t>TOTAL INGRIJIRI PALIATIVE LA DOMICILIU</t>
  </si>
  <si>
    <t>TOTALGENERAL</t>
  </si>
  <si>
    <t xml:space="preserve">IANUARIE </t>
  </si>
  <si>
    <t xml:space="preserve">FEBRUARIE </t>
  </si>
  <si>
    <t xml:space="preserve">MAI </t>
  </si>
  <si>
    <t>IUNIE</t>
  </si>
  <si>
    <t>IULIE</t>
  </si>
  <si>
    <t>AUGUST</t>
  </si>
  <si>
    <t>SEPTEMBRIE</t>
  </si>
  <si>
    <t>OCTOMBRIE</t>
  </si>
  <si>
    <t>NOIEMBRIE</t>
  </si>
  <si>
    <t>DECEMBRIE</t>
  </si>
  <si>
    <t>FURNIZOR</t>
  </si>
  <si>
    <t>CLARAMED KINETO</t>
  </si>
  <si>
    <t>ELAMED CENTER</t>
  </si>
  <si>
    <t>ELYTIS</t>
  </si>
  <si>
    <t>MARTIE</t>
  </si>
  <si>
    <t>APRILIE</t>
  </si>
  <si>
    <t>RAFIMED AI SRL</t>
  </si>
  <si>
    <t xml:space="preserve">Plan pt combaterea și prevenirea cancerului </t>
  </si>
  <si>
    <t>ACTIVITATEA CURENTĂ</t>
  </si>
  <si>
    <t>RAPIDMED SRL (contract de la 15.11.2024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</si>
</sst>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FF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1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1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left" vertical="center"/>
    </xf>
    <xf numFmtId="4" fontId="1" fillId="4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left" vertical="center"/>
    </xf>
    <xf numFmtId="4" fontId="4" fillId="0" borderId="0" xfId="0" applyNumberFormat="1" applyFont="1"/>
    <xf numFmtId="0" fontId="0" fillId="0" borderId="0" xfId="0" applyAlignment="1">
      <alignment vertical="center"/>
    </xf>
    <xf numFmtId="0" fontId="2" fillId="0" borderId="8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6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left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U43"/>
  <sheetViews>
    <sheetView tabSelected="1" workbookViewId="0">
      <selection activeCell="P41" sqref="P41:P44"/>
    </sheetView>
  </sheetViews>
  <sheetFormatPr defaultRowHeight="15"/>
  <cols>
    <col min="1" max="1" width="6.42578125" style="1" bestFit="1" customWidth="1"/>
    <col min="2" max="2" width="20.5703125" style="1" customWidth="1"/>
    <col min="3" max="3" width="11.5703125" style="1" customWidth="1"/>
    <col min="4" max="4" width="11.28515625" style="1" customWidth="1"/>
    <col min="5" max="5" width="12.140625" style="1" customWidth="1"/>
    <col min="6" max="6" width="11" customWidth="1"/>
    <col min="7" max="7" width="11.7109375" customWidth="1"/>
    <col min="8" max="8" width="13.7109375" customWidth="1"/>
    <col min="9" max="10" width="10" bestFit="1" customWidth="1"/>
    <col min="11" max="11" width="12.7109375" customWidth="1"/>
    <col min="12" max="13" width="11.7109375" customWidth="1"/>
    <col min="14" max="14" width="11.5703125" customWidth="1"/>
    <col min="16" max="16" width="12.28515625" customWidth="1"/>
    <col min="18" max="18" width="11.42578125" bestFit="1" customWidth="1"/>
    <col min="19" max="19" width="10.85546875" bestFit="1" customWidth="1"/>
    <col min="20" max="20" width="10" bestFit="1" customWidth="1"/>
    <col min="21" max="21" width="10.42578125" bestFit="1" customWidth="1"/>
  </cols>
  <sheetData>
    <row r="4" spans="1:21">
      <c r="A4" s="17" t="s">
        <v>46</v>
      </c>
      <c r="P4" s="17" t="s">
        <v>45</v>
      </c>
    </row>
    <row r="5" spans="1:21">
      <c r="A5" s="23" t="s">
        <v>0</v>
      </c>
      <c r="B5" s="25" t="s">
        <v>38</v>
      </c>
      <c r="C5" s="22" t="s">
        <v>28</v>
      </c>
      <c r="D5" s="22" t="s">
        <v>29</v>
      </c>
      <c r="E5" s="27" t="s">
        <v>42</v>
      </c>
      <c r="F5" s="27" t="s">
        <v>43</v>
      </c>
      <c r="G5" s="18" t="s">
        <v>30</v>
      </c>
      <c r="H5" s="30" t="s">
        <v>31</v>
      </c>
      <c r="I5" s="32" t="s">
        <v>32</v>
      </c>
      <c r="J5" s="32" t="s">
        <v>33</v>
      </c>
      <c r="K5" s="28" t="s">
        <v>34</v>
      </c>
      <c r="L5" s="28" t="s">
        <v>35</v>
      </c>
      <c r="M5" s="28" t="s">
        <v>36</v>
      </c>
      <c r="N5" s="28" t="s">
        <v>37</v>
      </c>
      <c r="P5" s="28" t="s">
        <v>32</v>
      </c>
      <c r="Q5" s="32" t="s">
        <v>33</v>
      </c>
      <c r="R5" s="28" t="s">
        <v>34</v>
      </c>
      <c r="S5" s="28" t="s">
        <v>35</v>
      </c>
      <c r="T5" s="28" t="s">
        <v>36</v>
      </c>
      <c r="U5" s="28" t="s">
        <v>37</v>
      </c>
    </row>
    <row r="6" spans="1:21">
      <c r="A6" s="24"/>
      <c r="B6" s="26"/>
      <c r="C6" s="22"/>
      <c r="D6" s="22"/>
      <c r="E6" s="27"/>
      <c r="F6" s="27"/>
      <c r="G6" s="19"/>
      <c r="H6" s="31"/>
      <c r="I6" s="33"/>
      <c r="J6" s="33"/>
      <c r="K6" s="29"/>
      <c r="L6" s="29"/>
      <c r="M6" s="29"/>
      <c r="N6" s="29"/>
      <c r="P6" s="29"/>
      <c r="Q6" s="33"/>
      <c r="R6" s="29"/>
      <c r="S6" s="29"/>
      <c r="T6" s="29"/>
      <c r="U6" s="29"/>
    </row>
    <row r="7" spans="1:21">
      <c r="A7" s="3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P7" s="3"/>
      <c r="Q7" s="3"/>
      <c r="R7" s="3"/>
      <c r="S7" s="3"/>
      <c r="T7" s="3"/>
      <c r="U7" s="3"/>
    </row>
    <row r="8" spans="1:21" s="14" customFormat="1">
      <c r="A8" s="7">
        <v>1</v>
      </c>
      <c r="B8" s="4" t="s">
        <v>1</v>
      </c>
      <c r="C8" s="16">
        <v>27628</v>
      </c>
      <c r="D8" s="16">
        <v>28150</v>
      </c>
      <c r="E8" s="16">
        <v>25672</v>
      </c>
      <c r="F8" s="16">
        <v>28672</v>
      </c>
      <c r="G8" s="16">
        <v>28622</v>
      </c>
      <c r="H8" s="16">
        <v>24392.000000000015</v>
      </c>
      <c r="I8" s="16">
        <v>37654</v>
      </c>
      <c r="J8" s="16">
        <v>37678.000000000007</v>
      </c>
      <c r="K8" s="16">
        <v>21922</v>
      </c>
      <c r="L8" s="16">
        <v>35872.400000000001</v>
      </c>
      <c r="M8" s="16">
        <v>46639.15</v>
      </c>
      <c r="N8" s="16">
        <v>37313.03</v>
      </c>
      <c r="P8" s="16"/>
      <c r="Q8" s="16">
        <v>3306</v>
      </c>
      <c r="R8" s="16">
        <v>5472</v>
      </c>
      <c r="S8" s="16"/>
      <c r="T8" s="16"/>
      <c r="U8" s="16"/>
    </row>
    <row r="9" spans="1:21" s="14" customFormat="1">
      <c r="A9" s="7">
        <v>2</v>
      </c>
      <c r="B9" s="5" t="s">
        <v>2</v>
      </c>
      <c r="C9" s="16">
        <v>29092</v>
      </c>
      <c r="D9" s="16">
        <v>28362</v>
      </c>
      <c r="E9" s="16">
        <v>30178.000000000007</v>
      </c>
      <c r="F9" s="16">
        <v>37398</v>
      </c>
      <c r="G9" s="16">
        <v>37308</v>
      </c>
      <c r="H9" s="16">
        <v>27654</v>
      </c>
      <c r="I9" s="16">
        <v>35524</v>
      </c>
      <c r="J9" s="16">
        <v>26936</v>
      </c>
      <c r="K9" s="16">
        <v>25696</v>
      </c>
      <c r="L9" s="16">
        <v>34482.32</v>
      </c>
      <c r="M9" s="16">
        <v>44831.839999999997</v>
      </c>
      <c r="N9" s="16">
        <v>35867.120000000003</v>
      </c>
      <c r="P9" s="16"/>
      <c r="Q9" s="16">
        <v>1240</v>
      </c>
      <c r="R9" s="16">
        <v>5442</v>
      </c>
      <c r="S9" s="16"/>
      <c r="T9" s="16"/>
      <c r="U9" s="16"/>
    </row>
    <row r="10" spans="1:21" s="14" customFormat="1">
      <c r="A10" s="7">
        <v>3</v>
      </c>
      <c r="B10" s="5" t="s">
        <v>3</v>
      </c>
      <c r="C10" s="16">
        <v>83727.25</v>
      </c>
      <c r="D10" s="16">
        <v>90168</v>
      </c>
      <c r="E10" s="16">
        <v>81518.5</v>
      </c>
      <c r="F10" s="16">
        <v>91414</v>
      </c>
      <c r="G10" s="16">
        <v>90771</v>
      </c>
      <c r="H10" s="16">
        <v>91690.499999999985</v>
      </c>
      <c r="I10" s="16">
        <v>105770</v>
      </c>
      <c r="J10" s="16">
        <v>103083</v>
      </c>
      <c r="K10" s="16">
        <v>86863</v>
      </c>
      <c r="L10" s="16">
        <v>87806.11</v>
      </c>
      <c r="M10" s="16">
        <v>116213.97</v>
      </c>
      <c r="N10" s="16">
        <v>92975.45</v>
      </c>
      <c r="P10" s="16"/>
      <c r="Q10" s="16">
        <v>4104</v>
      </c>
      <c r="R10" s="16">
        <v>570</v>
      </c>
      <c r="S10" s="16"/>
      <c r="T10" s="16"/>
      <c r="U10" s="16"/>
    </row>
    <row r="11" spans="1:21" s="14" customFormat="1" ht="22.5">
      <c r="A11" s="7">
        <f>A10+1</f>
        <v>4</v>
      </c>
      <c r="B11" s="4" t="s">
        <v>4</v>
      </c>
      <c r="C11" s="16">
        <v>37302</v>
      </c>
      <c r="D11" s="16">
        <v>40284</v>
      </c>
      <c r="E11" s="16">
        <v>40698</v>
      </c>
      <c r="F11" s="16">
        <v>39596</v>
      </c>
      <c r="G11" s="16">
        <v>27520</v>
      </c>
      <c r="H11" s="16">
        <v>34850.000000000007</v>
      </c>
      <c r="I11" s="16">
        <v>46290.5</v>
      </c>
      <c r="J11" s="16">
        <v>49178</v>
      </c>
      <c r="K11" s="16">
        <v>36740</v>
      </c>
      <c r="L11" s="16">
        <v>38983.08</v>
      </c>
      <c r="M11" s="16">
        <v>50683.46</v>
      </c>
      <c r="N11" s="16">
        <v>40548.629999999997</v>
      </c>
      <c r="P11" s="16"/>
      <c r="Q11" s="16">
        <v>0</v>
      </c>
      <c r="R11" s="16">
        <v>1710</v>
      </c>
      <c r="S11" s="16"/>
      <c r="T11" s="16"/>
      <c r="U11" s="16"/>
    </row>
    <row r="12" spans="1:21" s="14" customFormat="1" ht="22.5">
      <c r="A12" s="7">
        <f t="shared" ref="A12:A18" si="0">A11+1</f>
        <v>5</v>
      </c>
      <c r="B12" s="4" t="s">
        <v>5</v>
      </c>
      <c r="C12" s="16">
        <v>25027.25</v>
      </c>
      <c r="D12" s="16">
        <v>32404.75</v>
      </c>
      <c r="E12" s="16">
        <v>44149.000000000007</v>
      </c>
      <c r="F12" s="16">
        <v>31748.5</v>
      </c>
      <c r="G12" s="16">
        <v>31545</v>
      </c>
      <c r="H12" s="16">
        <v>25170.999999999978</v>
      </c>
      <c r="I12" s="16">
        <v>23221</v>
      </c>
      <c r="J12" s="16">
        <v>34651</v>
      </c>
      <c r="K12" s="16">
        <v>25012</v>
      </c>
      <c r="L12" s="16">
        <v>24567.05</v>
      </c>
      <c r="M12" s="16">
        <v>31940.6</v>
      </c>
      <c r="N12" s="16">
        <v>25553.65</v>
      </c>
      <c r="P12" s="16"/>
      <c r="Q12" s="16">
        <v>342</v>
      </c>
      <c r="R12" s="16">
        <v>0</v>
      </c>
      <c r="S12" s="16"/>
      <c r="T12" s="16"/>
      <c r="U12" s="16"/>
    </row>
    <row r="13" spans="1:21" s="14" customFormat="1">
      <c r="A13" s="7">
        <f t="shared" si="0"/>
        <v>6</v>
      </c>
      <c r="B13" s="4" t="s">
        <v>6</v>
      </c>
      <c r="C13" s="16">
        <v>16752</v>
      </c>
      <c r="D13" s="16">
        <v>15754.5</v>
      </c>
      <c r="E13" s="16">
        <v>26569</v>
      </c>
      <c r="F13" s="16">
        <v>22220</v>
      </c>
      <c r="G13" s="16">
        <v>21732</v>
      </c>
      <c r="H13" s="16">
        <v>24239.999999999996</v>
      </c>
      <c r="I13" s="16">
        <v>20778</v>
      </c>
      <c r="J13" s="16">
        <v>22190</v>
      </c>
      <c r="K13" s="16">
        <v>19882</v>
      </c>
      <c r="L13" s="16">
        <v>19784.39</v>
      </c>
      <c r="M13" s="16">
        <v>25722.46</v>
      </c>
      <c r="N13" s="16">
        <v>20578.919999999998</v>
      </c>
      <c r="P13" s="16"/>
      <c r="Q13" s="16">
        <v>456</v>
      </c>
      <c r="R13" s="16">
        <v>0</v>
      </c>
      <c r="S13" s="16"/>
      <c r="T13" s="16"/>
      <c r="U13" s="16"/>
    </row>
    <row r="14" spans="1:21" s="14" customFormat="1" ht="22.5">
      <c r="A14" s="7">
        <f t="shared" si="0"/>
        <v>7</v>
      </c>
      <c r="B14" s="4" t="s">
        <v>7</v>
      </c>
      <c r="C14" s="16">
        <v>92095</v>
      </c>
      <c r="D14" s="16">
        <v>98913.5</v>
      </c>
      <c r="E14" s="16">
        <v>81936</v>
      </c>
      <c r="F14" s="16">
        <v>93099</v>
      </c>
      <c r="G14" s="16">
        <v>98051</v>
      </c>
      <c r="H14" s="16">
        <v>101749.50000000001</v>
      </c>
      <c r="I14" s="16">
        <v>106508</v>
      </c>
      <c r="J14" s="16">
        <v>110536</v>
      </c>
      <c r="K14" s="16">
        <v>76349</v>
      </c>
      <c r="L14" s="16">
        <v>83033.16</v>
      </c>
      <c r="M14" s="16">
        <v>109376.56</v>
      </c>
      <c r="N14" s="16">
        <v>87505.27</v>
      </c>
      <c r="P14" s="16">
        <v>114</v>
      </c>
      <c r="Q14" s="16">
        <v>6156</v>
      </c>
      <c r="R14" s="16">
        <v>7666.5</v>
      </c>
      <c r="S14" s="16"/>
      <c r="T14" s="16"/>
      <c r="U14" s="16"/>
    </row>
    <row r="15" spans="1:21" s="14" customFormat="1">
      <c r="A15" s="7">
        <f t="shared" si="0"/>
        <v>8</v>
      </c>
      <c r="B15" s="4" t="s">
        <v>8</v>
      </c>
      <c r="C15" s="16">
        <v>39064</v>
      </c>
      <c r="D15" s="16">
        <v>40016</v>
      </c>
      <c r="E15" s="16">
        <v>40431.999999999993</v>
      </c>
      <c r="F15" s="16">
        <v>41714</v>
      </c>
      <c r="G15" s="16">
        <v>42620</v>
      </c>
      <c r="H15" s="16">
        <v>46136</v>
      </c>
      <c r="I15" s="16">
        <v>37873</v>
      </c>
      <c r="J15" s="16">
        <v>34671</v>
      </c>
      <c r="K15" s="16">
        <v>33558</v>
      </c>
      <c r="L15" s="16">
        <v>42966.210000000006</v>
      </c>
      <c r="M15" s="16">
        <v>47650.22</v>
      </c>
      <c r="N15" s="16">
        <v>38121.93</v>
      </c>
      <c r="P15" s="16">
        <v>5628</v>
      </c>
      <c r="Q15" s="16">
        <v>9646</v>
      </c>
      <c r="R15" s="16">
        <v>5812</v>
      </c>
      <c r="S15" s="16"/>
      <c r="T15" s="16"/>
      <c r="U15" s="16"/>
    </row>
    <row r="16" spans="1:21" s="14" customFormat="1">
      <c r="A16" s="7">
        <f t="shared" si="0"/>
        <v>9</v>
      </c>
      <c r="B16" s="4" t="s">
        <v>9</v>
      </c>
      <c r="C16" s="16">
        <v>67107</v>
      </c>
      <c r="D16" s="16">
        <v>75594</v>
      </c>
      <c r="E16" s="16">
        <v>62630.999999999978</v>
      </c>
      <c r="F16" s="16">
        <v>73642</v>
      </c>
      <c r="G16" s="16">
        <v>73658</v>
      </c>
      <c r="H16" s="16">
        <v>78633.999999999985</v>
      </c>
      <c r="I16" s="16">
        <v>74199</v>
      </c>
      <c r="J16" s="16">
        <v>86749.25</v>
      </c>
      <c r="K16" s="16">
        <v>61062</v>
      </c>
      <c r="L16" s="16">
        <v>61304.61</v>
      </c>
      <c r="M16" s="16">
        <v>84387.12</v>
      </c>
      <c r="N16" s="16">
        <v>67512.800000000003</v>
      </c>
      <c r="P16" s="16"/>
      <c r="Q16" s="16">
        <v>9124</v>
      </c>
      <c r="R16" s="16">
        <v>19428</v>
      </c>
      <c r="S16" s="16"/>
      <c r="T16" s="16"/>
      <c r="U16" s="16"/>
    </row>
    <row r="17" spans="1:21" s="14" customFormat="1">
      <c r="A17" s="7">
        <f t="shared" si="0"/>
        <v>10</v>
      </c>
      <c r="B17" s="4" t="s">
        <v>10</v>
      </c>
      <c r="C17" s="16">
        <v>10752</v>
      </c>
      <c r="D17" s="16">
        <v>24600</v>
      </c>
      <c r="E17" s="16">
        <v>23400</v>
      </c>
      <c r="F17" s="16">
        <v>21108</v>
      </c>
      <c r="G17" s="16">
        <v>28011</v>
      </c>
      <c r="H17" s="16">
        <v>22546.000000000007</v>
      </c>
      <c r="I17" s="16">
        <v>28413</v>
      </c>
      <c r="J17" s="16">
        <v>23181</v>
      </c>
      <c r="K17" s="16">
        <v>22449</v>
      </c>
      <c r="L17" s="16">
        <v>23410.260000000002</v>
      </c>
      <c r="M17" s="16">
        <v>30436.62</v>
      </c>
      <c r="N17" s="16">
        <v>24350.41</v>
      </c>
      <c r="P17" s="16"/>
      <c r="Q17" s="16">
        <v>0</v>
      </c>
      <c r="R17" s="16">
        <v>0</v>
      </c>
      <c r="S17" s="16"/>
      <c r="T17" s="16"/>
      <c r="U17" s="16"/>
    </row>
    <row r="18" spans="1:21" s="14" customFormat="1">
      <c r="A18" s="7">
        <f t="shared" si="0"/>
        <v>11</v>
      </c>
      <c r="B18" s="4" t="s">
        <v>11</v>
      </c>
      <c r="C18" s="16">
        <v>22239</v>
      </c>
      <c r="D18" s="16">
        <v>27322</v>
      </c>
      <c r="E18" s="16">
        <v>25342.000000000004</v>
      </c>
      <c r="F18" s="16">
        <v>26747</v>
      </c>
      <c r="G18" s="16">
        <v>26495</v>
      </c>
      <c r="H18" s="16">
        <v>28559</v>
      </c>
      <c r="I18" s="16">
        <v>26934</v>
      </c>
      <c r="J18" s="16">
        <v>31626</v>
      </c>
      <c r="K18" s="16">
        <v>22080</v>
      </c>
      <c r="L18" s="16">
        <v>22844.02</v>
      </c>
      <c r="M18" s="16">
        <v>29700.43</v>
      </c>
      <c r="N18" s="16">
        <v>23761.43</v>
      </c>
      <c r="P18" s="16"/>
      <c r="Q18" s="16">
        <v>0</v>
      </c>
      <c r="R18" s="16">
        <v>570</v>
      </c>
      <c r="S18" s="16"/>
      <c r="T18" s="16"/>
      <c r="U18" s="16"/>
    </row>
    <row r="19" spans="1:21" s="14" customFormat="1">
      <c r="A19" s="7">
        <v>12</v>
      </c>
      <c r="B19" s="5" t="s">
        <v>12</v>
      </c>
      <c r="C19" s="16">
        <v>74499.000000000015</v>
      </c>
      <c r="D19" s="16">
        <v>75984</v>
      </c>
      <c r="E19" s="16">
        <v>77347</v>
      </c>
      <c r="F19" s="16">
        <v>79956</v>
      </c>
      <c r="G19" s="16">
        <v>78267</v>
      </c>
      <c r="H19" s="16">
        <v>88799.000000000015</v>
      </c>
      <c r="I19" s="16">
        <v>93414</v>
      </c>
      <c r="J19" s="16">
        <v>97013</v>
      </c>
      <c r="K19" s="16">
        <v>73745</v>
      </c>
      <c r="L19" s="16">
        <v>78571.28</v>
      </c>
      <c r="M19" s="16">
        <v>102153.66</v>
      </c>
      <c r="N19" s="16">
        <v>81726.69</v>
      </c>
      <c r="P19" s="16"/>
      <c r="Q19" s="16">
        <v>3912</v>
      </c>
      <c r="R19" s="16">
        <v>978</v>
      </c>
      <c r="S19" s="16"/>
      <c r="T19" s="16"/>
      <c r="U19" s="16"/>
    </row>
    <row r="20" spans="1:21" s="14" customFormat="1">
      <c r="A20" s="7">
        <f>A19+1</f>
        <v>13</v>
      </c>
      <c r="B20" s="4" t="s">
        <v>13</v>
      </c>
      <c r="C20" s="16">
        <v>9120</v>
      </c>
      <c r="D20" s="16">
        <v>13418</v>
      </c>
      <c r="E20" s="16">
        <v>8277.9999999999927</v>
      </c>
      <c r="F20" s="16">
        <v>16416</v>
      </c>
      <c r="G20" s="16">
        <v>5814</v>
      </c>
      <c r="H20" s="16">
        <v>8777.9999999999964</v>
      </c>
      <c r="I20" s="16">
        <v>7752</v>
      </c>
      <c r="J20" s="16">
        <v>7866</v>
      </c>
      <c r="K20" s="16">
        <v>2622</v>
      </c>
      <c r="L20" s="16">
        <v>21084.55</v>
      </c>
      <c r="M20" s="16">
        <v>27412.86</v>
      </c>
      <c r="N20" s="16">
        <v>21931.3</v>
      </c>
      <c r="P20" s="16"/>
      <c r="Q20" s="16">
        <v>0</v>
      </c>
      <c r="R20" s="16">
        <v>0</v>
      </c>
      <c r="S20" s="16"/>
      <c r="T20" s="16"/>
      <c r="U20" s="16"/>
    </row>
    <row r="21" spans="1:21" s="14" customFormat="1">
      <c r="A21" s="7">
        <f>A20+1</f>
        <v>14</v>
      </c>
      <c r="B21" s="4" t="s">
        <v>14</v>
      </c>
      <c r="C21" s="16">
        <v>53999</v>
      </c>
      <c r="D21" s="16">
        <v>54784</v>
      </c>
      <c r="E21" s="16">
        <v>56718.5</v>
      </c>
      <c r="F21" s="16">
        <v>59974</v>
      </c>
      <c r="G21" s="16">
        <v>60010</v>
      </c>
      <c r="H21" s="16">
        <v>65134.000000000015</v>
      </c>
      <c r="I21" s="16">
        <v>60336.5</v>
      </c>
      <c r="J21" s="16">
        <v>69091</v>
      </c>
      <c r="K21" s="16">
        <v>44085</v>
      </c>
      <c r="L21" s="16">
        <v>59418.759999999995</v>
      </c>
      <c r="M21" s="16">
        <v>77252.7</v>
      </c>
      <c r="N21" s="16">
        <v>61805</v>
      </c>
      <c r="P21" s="16">
        <v>3968</v>
      </c>
      <c r="Q21" s="16">
        <v>5482</v>
      </c>
      <c r="R21" s="16">
        <v>8808</v>
      </c>
      <c r="S21" s="16"/>
      <c r="T21" s="16"/>
      <c r="U21" s="16"/>
    </row>
    <row r="22" spans="1:21" s="14" customFormat="1">
      <c r="A22" s="7">
        <f t="shared" ref="A22:A33" si="1">A21+1</f>
        <v>15</v>
      </c>
      <c r="B22" s="4" t="s">
        <v>15</v>
      </c>
      <c r="C22" s="16">
        <v>46018</v>
      </c>
      <c r="D22" s="16">
        <v>69046</v>
      </c>
      <c r="E22" s="16">
        <v>74203.999999999985</v>
      </c>
      <c r="F22" s="16">
        <v>67761</v>
      </c>
      <c r="G22" s="16">
        <v>66488</v>
      </c>
      <c r="H22" s="16">
        <v>72219.999999999985</v>
      </c>
      <c r="I22" s="16">
        <v>70494</v>
      </c>
      <c r="J22" s="16">
        <v>67606.5</v>
      </c>
      <c r="K22" s="16">
        <v>58118</v>
      </c>
      <c r="L22" s="16">
        <v>78065.8</v>
      </c>
      <c r="M22" s="16">
        <v>86646.25</v>
      </c>
      <c r="N22" s="16">
        <v>69320.19</v>
      </c>
      <c r="P22" s="16"/>
      <c r="Q22" s="16">
        <v>912</v>
      </c>
      <c r="R22" s="16">
        <v>3574</v>
      </c>
      <c r="S22" s="16"/>
      <c r="T22" s="16"/>
      <c r="U22" s="16"/>
    </row>
    <row r="23" spans="1:21" s="14" customFormat="1">
      <c r="A23" s="7">
        <f t="shared" si="1"/>
        <v>16</v>
      </c>
      <c r="B23" s="4" t="s">
        <v>16</v>
      </c>
      <c r="C23" s="16">
        <v>27032</v>
      </c>
      <c r="D23" s="16">
        <v>41080</v>
      </c>
      <c r="E23" s="16">
        <v>31960.000000000004</v>
      </c>
      <c r="F23" s="16">
        <v>35972</v>
      </c>
      <c r="G23" s="16">
        <v>36008</v>
      </c>
      <c r="H23" s="16">
        <v>38500.000000000015</v>
      </c>
      <c r="I23" s="16">
        <v>35268</v>
      </c>
      <c r="J23" s="16">
        <v>40224</v>
      </c>
      <c r="K23" s="16">
        <v>29844</v>
      </c>
      <c r="L23" s="16">
        <v>30455.46</v>
      </c>
      <c r="M23" s="16">
        <v>39596.35</v>
      </c>
      <c r="N23" s="16">
        <v>31678.54</v>
      </c>
      <c r="P23" s="16">
        <v>992</v>
      </c>
      <c r="Q23" s="16">
        <v>2604</v>
      </c>
      <c r="R23" s="16">
        <v>0</v>
      </c>
      <c r="S23" s="16"/>
      <c r="T23" s="16"/>
      <c r="U23" s="16"/>
    </row>
    <row r="24" spans="1:21" s="14" customFormat="1">
      <c r="A24" s="7">
        <f t="shared" si="1"/>
        <v>17</v>
      </c>
      <c r="B24" s="8" t="s">
        <v>17</v>
      </c>
      <c r="C24" s="16">
        <v>24363</v>
      </c>
      <c r="D24" s="16">
        <v>27501</v>
      </c>
      <c r="E24" s="16">
        <v>22777.000000000004</v>
      </c>
      <c r="F24" s="16">
        <v>26724</v>
      </c>
      <c r="G24" s="16">
        <v>26772</v>
      </c>
      <c r="H24" s="16">
        <v>28597.500000000007</v>
      </c>
      <c r="I24" s="16">
        <v>25488</v>
      </c>
      <c r="J24" s="16">
        <v>25743</v>
      </c>
      <c r="K24" s="16">
        <v>21061.5</v>
      </c>
      <c r="L24" s="16">
        <v>26243.89</v>
      </c>
      <c r="M24" s="16">
        <v>34120.730000000003</v>
      </c>
      <c r="N24" s="16">
        <v>27297.84</v>
      </c>
      <c r="P24" s="16">
        <v>1140</v>
      </c>
      <c r="Q24" s="16">
        <v>5814</v>
      </c>
      <c r="R24" s="16">
        <v>3078</v>
      </c>
      <c r="S24" s="16"/>
      <c r="T24" s="16"/>
      <c r="U24" s="16"/>
    </row>
    <row r="25" spans="1:21" s="14" customFormat="1">
      <c r="A25" s="7">
        <f t="shared" si="1"/>
        <v>18</v>
      </c>
      <c r="B25" s="5" t="s">
        <v>18</v>
      </c>
      <c r="C25" s="16">
        <v>39518</v>
      </c>
      <c r="D25" s="16">
        <v>45446</v>
      </c>
      <c r="E25" s="16">
        <v>37506</v>
      </c>
      <c r="F25" s="16">
        <v>44156</v>
      </c>
      <c r="G25" s="16">
        <v>43788</v>
      </c>
      <c r="H25" s="16">
        <v>44355.999999999978</v>
      </c>
      <c r="I25" s="16">
        <v>44563</v>
      </c>
      <c r="J25" s="16">
        <v>43519.5</v>
      </c>
      <c r="K25" s="16">
        <v>34629.5</v>
      </c>
      <c r="L25" s="16">
        <v>47583.619999999995</v>
      </c>
      <c r="M25" s="16">
        <v>61865.35</v>
      </c>
      <c r="N25" s="16">
        <v>49494.559999999998</v>
      </c>
      <c r="P25" s="16"/>
      <c r="Q25" s="16">
        <v>0</v>
      </c>
      <c r="R25" s="16">
        <v>0</v>
      </c>
      <c r="S25" s="16"/>
      <c r="T25" s="16"/>
      <c r="U25" s="16"/>
    </row>
    <row r="26" spans="1:21" s="14" customFormat="1">
      <c r="A26" s="7">
        <f t="shared" si="1"/>
        <v>19</v>
      </c>
      <c r="B26" s="5" t="s">
        <v>19</v>
      </c>
      <c r="C26" s="16">
        <v>41873.5</v>
      </c>
      <c r="D26" s="16">
        <v>44104.5</v>
      </c>
      <c r="E26" s="16">
        <v>40878</v>
      </c>
      <c r="F26" s="16">
        <v>44798.5</v>
      </c>
      <c r="G26" s="16">
        <v>44736.5</v>
      </c>
      <c r="H26" s="16">
        <v>47486</v>
      </c>
      <c r="I26" s="16">
        <v>42371</v>
      </c>
      <c r="J26" s="16">
        <v>34588</v>
      </c>
      <c r="K26" s="16">
        <v>29017</v>
      </c>
      <c r="L26" s="16">
        <v>32035.1</v>
      </c>
      <c r="M26" s="16">
        <v>41650.11</v>
      </c>
      <c r="N26" s="16">
        <v>33321.620000000003</v>
      </c>
      <c r="P26" s="16"/>
      <c r="Q26" s="16">
        <v>6141</v>
      </c>
      <c r="R26" s="16">
        <v>0</v>
      </c>
      <c r="S26" s="16"/>
      <c r="T26" s="16"/>
      <c r="U26" s="16"/>
    </row>
    <row r="27" spans="1:21" s="14" customFormat="1">
      <c r="A27" s="7">
        <f t="shared" si="1"/>
        <v>20</v>
      </c>
      <c r="B27" s="5" t="s">
        <v>20</v>
      </c>
      <c r="C27" s="16">
        <v>24136</v>
      </c>
      <c r="D27" s="16">
        <v>28396</v>
      </c>
      <c r="E27" s="16">
        <v>29840.85</v>
      </c>
      <c r="F27" s="16">
        <v>29486</v>
      </c>
      <c r="G27" s="16">
        <v>20460</v>
      </c>
      <c r="H27" s="16">
        <v>40199.999999999993</v>
      </c>
      <c r="I27" s="16">
        <v>29730</v>
      </c>
      <c r="J27" s="16">
        <v>20266</v>
      </c>
      <c r="K27" s="16">
        <v>22072</v>
      </c>
      <c r="L27" s="16">
        <v>24586.49</v>
      </c>
      <c r="M27" s="16">
        <v>35441.449999999997</v>
      </c>
      <c r="N27" s="16">
        <v>28354.47</v>
      </c>
      <c r="P27" s="16"/>
      <c r="Q27" s="16">
        <v>10848</v>
      </c>
      <c r="R27" s="16">
        <v>2232</v>
      </c>
      <c r="S27" s="16"/>
      <c r="T27" s="16"/>
      <c r="U27" s="16"/>
    </row>
    <row r="28" spans="1:21" s="14" customFormat="1" ht="22.5">
      <c r="A28" s="7">
        <f t="shared" si="1"/>
        <v>21</v>
      </c>
      <c r="B28" s="5" t="s">
        <v>21</v>
      </c>
      <c r="C28" s="16">
        <v>40153</v>
      </c>
      <c r="D28" s="16">
        <v>55454</v>
      </c>
      <c r="E28" s="16">
        <v>49279</v>
      </c>
      <c r="F28" s="16">
        <v>52117</v>
      </c>
      <c r="G28" s="16">
        <v>50534</v>
      </c>
      <c r="H28" s="16">
        <v>49421.999999999985</v>
      </c>
      <c r="I28" s="16">
        <v>41132</v>
      </c>
      <c r="J28" s="16">
        <v>53242</v>
      </c>
      <c r="K28" s="16">
        <v>38552</v>
      </c>
      <c r="L28" s="16">
        <v>41070.639999999999</v>
      </c>
      <c r="M28" s="16">
        <v>53397.57</v>
      </c>
      <c r="N28" s="16">
        <v>42720.02</v>
      </c>
      <c r="P28" s="16"/>
      <c r="Q28" s="16">
        <v>0</v>
      </c>
      <c r="R28" s="16">
        <v>0</v>
      </c>
      <c r="S28" s="16"/>
      <c r="T28" s="16"/>
      <c r="U28" s="16"/>
    </row>
    <row r="29" spans="1:21" s="14" customFormat="1">
      <c r="A29" s="7">
        <f t="shared" si="1"/>
        <v>22</v>
      </c>
      <c r="B29" s="4" t="s">
        <v>22</v>
      </c>
      <c r="C29" s="16">
        <v>25154</v>
      </c>
      <c r="D29" s="16">
        <v>34052</v>
      </c>
      <c r="E29" s="16">
        <v>31843.999999999996</v>
      </c>
      <c r="F29" s="16">
        <v>33645</v>
      </c>
      <c r="G29" s="16">
        <v>33528</v>
      </c>
      <c r="H29" s="16">
        <v>36364.999999999993</v>
      </c>
      <c r="I29" s="16">
        <v>39415</v>
      </c>
      <c r="J29" s="16">
        <v>39857</v>
      </c>
      <c r="K29" s="16">
        <v>32436</v>
      </c>
      <c r="L29" s="16">
        <v>32265.97</v>
      </c>
      <c r="M29" s="16">
        <v>41950.27</v>
      </c>
      <c r="N29" s="16">
        <v>33561.760000000002</v>
      </c>
      <c r="P29" s="16"/>
      <c r="Q29" s="16">
        <v>6258</v>
      </c>
      <c r="R29" s="16">
        <v>5769</v>
      </c>
      <c r="S29" s="16"/>
      <c r="T29" s="16"/>
      <c r="U29" s="16"/>
    </row>
    <row r="30" spans="1:21" s="14" customFormat="1" ht="22.5">
      <c r="A30" s="7">
        <f t="shared" si="1"/>
        <v>23</v>
      </c>
      <c r="B30" s="4" t="s">
        <v>23</v>
      </c>
      <c r="C30" s="16">
        <v>30064</v>
      </c>
      <c r="D30" s="16">
        <v>36210.5</v>
      </c>
      <c r="E30" s="16">
        <v>30238.5</v>
      </c>
      <c r="F30" s="16">
        <v>34680</v>
      </c>
      <c r="G30" s="16">
        <v>34665</v>
      </c>
      <c r="H30" s="16">
        <v>37675</v>
      </c>
      <c r="I30" s="16">
        <v>40781</v>
      </c>
      <c r="J30" s="16">
        <v>44277</v>
      </c>
      <c r="K30" s="16">
        <v>33608</v>
      </c>
      <c r="L30" s="16">
        <v>33818.870000000003</v>
      </c>
      <c r="M30" s="16">
        <v>43969.27</v>
      </c>
      <c r="N30" s="16">
        <v>35177.03</v>
      </c>
      <c r="P30" s="16"/>
      <c r="Q30" s="16">
        <v>0</v>
      </c>
      <c r="R30" s="16">
        <v>0</v>
      </c>
      <c r="S30" s="16"/>
      <c r="T30" s="16"/>
      <c r="U30" s="16"/>
    </row>
    <row r="31" spans="1:21" s="14" customFormat="1">
      <c r="A31" s="7">
        <f t="shared" si="1"/>
        <v>24</v>
      </c>
      <c r="B31" s="15" t="s">
        <v>39</v>
      </c>
      <c r="C31" s="16">
        <v>19258</v>
      </c>
      <c r="D31" s="16">
        <v>29127</v>
      </c>
      <c r="E31" s="16">
        <v>27331.5</v>
      </c>
      <c r="F31" s="16">
        <v>28984.5</v>
      </c>
      <c r="G31" s="16">
        <v>28187</v>
      </c>
      <c r="H31" s="16">
        <v>29770</v>
      </c>
      <c r="I31" s="16">
        <v>29240</v>
      </c>
      <c r="J31" s="16">
        <v>29146</v>
      </c>
      <c r="K31" s="16">
        <v>23993</v>
      </c>
      <c r="L31" s="16">
        <v>29507.670000000002</v>
      </c>
      <c r="M31" s="16">
        <v>38364.1</v>
      </c>
      <c r="N31" s="16">
        <v>30692.69</v>
      </c>
      <c r="P31" s="16"/>
      <c r="Q31" s="16">
        <v>0</v>
      </c>
      <c r="R31" s="16">
        <v>0</v>
      </c>
      <c r="S31" s="16"/>
      <c r="T31" s="16"/>
      <c r="U31" s="16"/>
    </row>
    <row r="32" spans="1:21" s="14" customFormat="1">
      <c r="A32" s="7">
        <f t="shared" si="1"/>
        <v>25</v>
      </c>
      <c r="B32" s="4" t="s">
        <v>40</v>
      </c>
      <c r="C32" s="16">
        <v>19937</v>
      </c>
      <c r="D32" s="16">
        <v>30337</v>
      </c>
      <c r="E32" s="16">
        <v>28260</v>
      </c>
      <c r="F32" s="16">
        <v>29825</v>
      </c>
      <c r="G32" s="16">
        <v>29664</v>
      </c>
      <c r="H32" s="16">
        <v>33933.000000000007</v>
      </c>
      <c r="I32" s="16">
        <v>37204</v>
      </c>
      <c r="J32" s="16">
        <v>35742</v>
      </c>
      <c r="K32" s="16">
        <v>30623</v>
      </c>
      <c r="L32" s="16">
        <v>30258.61</v>
      </c>
      <c r="M32" s="16">
        <v>39340.43</v>
      </c>
      <c r="N32" s="16">
        <v>31473.79</v>
      </c>
      <c r="P32" s="16"/>
      <c r="Q32" s="16">
        <v>2160</v>
      </c>
      <c r="R32" s="16">
        <v>1612</v>
      </c>
      <c r="S32" s="16"/>
      <c r="T32" s="16"/>
      <c r="U32" s="16"/>
    </row>
    <row r="33" spans="1:21" s="14" customFormat="1">
      <c r="A33" s="7">
        <f t="shared" si="1"/>
        <v>26</v>
      </c>
      <c r="B33" s="4" t="s">
        <v>41</v>
      </c>
      <c r="C33" s="16">
        <v>2736</v>
      </c>
      <c r="D33" s="16">
        <v>8550</v>
      </c>
      <c r="E33" s="16">
        <v>570.00000000001455</v>
      </c>
      <c r="F33" s="16">
        <v>2508</v>
      </c>
      <c r="G33" s="16">
        <v>3078</v>
      </c>
      <c r="H33" s="16">
        <v>2735.9999999999782</v>
      </c>
      <c r="I33" s="16">
        <v>3078</v>
      </c>
      <c r="J33" s="16">
        <v>7182</v>
      </c>
      <c r="K33" s="16">
        <v>1995</v>
      </c>
      <c r="L33" s="16">
        <v>33342.549999999996</v>
      </c>
      <c r="M33" s="16">
        <v>43349.98</v>
      </c>
      <c r="N33" s="16">
        <v>34681.58</v>
      </c>
      <c r="P33" s="16"/>
      <c r="Q33" s="16">
        <v>0</v>
      </c>
      <c r="R33" s="16">
        <v>0</v>
      </c>
      <c r="S33" s="16"/>
      <c r="T33" s="16"/>
      <c r="U33" s="16"/>
    </row>
    <row r="34" spans="1:21" s="14" customFormat="1">
      <c r="A34" s="7">
        <v>27</v>
      </c>
      <c r="B34" s="15" t="s">
        <v>44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2282</v>
      </c>
      <c r="I34" s="16">
        <v>11410</v>
      </c>
      <c r="J34" s="16">
        <v>9780</v>
      </c>
      <c r="K34" s="16">
        <v>9454</v>
      </c>
      <c r="L34" s="16">
        <v>12637.130000000001</v>
      </c>
      <c r="M34" s="16">
        <v>20537.53</v>
      </c>
      <c r="N34" s="16">
        <v>16430.78</v>
      </c>
      <c r="P34" s="16"/>
      <c r="Q34" s="16">
        <v>3586</v>
      </c>
      <c r="R34" s="16">
        <v>0</v>
      </c>
      <c r="S34" s="16"/>
      <c r="T34" s="16"/>
      <c r="U34" s="16"/>
    </row>
    <row r="35" spans="1:21" s="14" customFormat="1" ht="22.5">
      <c r="A35" s="7"/>
      <c r="B35" s="34" t="s">
        <v>47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>
        <v>43368.959999999999</v>
      </c>
      <c r="N35" s="16">
        <v>34696.769999999997</v>
      </c>
      <c r="P35" s="16"/>
      <c r="Q35" s="16"/>
      <c r="R35" s="16"/>
      <c r="S35" s="16"/>
      <c r="T35" s="16"/>
      <c r="U35" s="16"/>
    </row>
    <row r="36" spans="1:21" s="14" customFormat="1">
      <c r="A36" s="20" t="s">
        <v>24</v>
      </c>
      <c r="B36" s="20"/>
      <c r="C36" s="9">
        <f t="shared" ref="C36:H36" si="2">SUM(C8:C34)</f>
        <v>928646</v>
      </c>
      <c r="D36" s="9">
        <f t="shared" si="2"/>
        <v>1095058.75</v>
      </c>
      <c r="E36" s="9">
        <f t="shared" si="2"/>
        <v>1029557.85</v>
      </c>
      <c r="F36" s="9">
        <f t="shared" si="2"/>
        <v>1094361.5</v>
      </c>
      <c r="G36" s="9">
        <f t="shared" si="2"/>
        <v>1068332.5</v>
      </c>
      <c r="H36" s="9">
        <f t="shared" si="2"/>
        <v>1131875.5</v>
      </c>
      <c r="I36" s="9">
        <f t="shared" ref="I36:N36" si="3">SUM(I8:I34)</f>
        <v>1154841</v>
      </c>
      <c r="J36" s="9">
        <f t="shared" si="3"/>
        <v>1185622.25</v>
      </c>
      <c r="K36" s="9">
        <f t="shared" si="3"/>
        <v>917468</v>
      </c>
      <c r="L36" s="9">
        <f t="shared" si="3"/>
        <v>1086000</v>
      </c>
      <c r="M36" s="9">
        <f>SUM(M8:M35)</f>
        <v>1448000</v>
      </c>
      <c r="N36" s="9">
        <f>SUM(N8:N35)</f>
        <v>1158453.27</v>
      </c>
      <c r="P36" s="9">
        <f t="shared" ref="P36:U36" si="4">SUM(P8:P34)</f>
        <v>11842</v>
      </c>
      <c r="Q36" s="9">
        <f t="shared" si="4"/>
        <v>82091</v>
      </c>
      <c r="R36" s="9">
        <f t="shared" si="4"/>
        <v>72721.5</v>
      </c>
      <c r="S36" s="9">
        <f t="shared" si="4"/>
        <v>0</v>
      </c>
      <c r="T36" s="9">
        <f t="shared" si="4"/>
        <v>0</v>
      </c>
      <c r="U36" s="9">
        <f t="shared" si="4"/>
        <v>0</v>
      </c>
    </row>
    <row r="37" spans="1:21" s="14" customFormat="1">
      <c r="A37" s="12">
        <v>1</v>
      </c>
      <c r="B37" s="10" t="s">
        <v>25</v>
      </c>
      <c r="C37" s="6">
        <v>112765</v>
      </c>
      <c r="D37" s="6">
        <v>122518</v>
      </c>
      <c r="E37" s="6">
        <v>109261.79</v>
      </c>
      <c r="F37" s="6">
        <v>123488</v>
      </c>
      <c r="G37" s="6">
        <v>123371</v>
      </c>
      <c r="H37" s="6">
        <v>133801</v>
      </c>
      <c r="I37" s="6">
        <v>130983</v>
      </c>
      <c r="J37" s="6">
        <v>102388</v>
      </c>
      <c r="K37" s="6">
        <v>55412</v>
      </c>
      <c r="L37" s="6">
        <v>114000</v>
      </c>
      <c r="M37" s="6">
        <v>152000</v>
      </c>
      <c r="N37" s="6">
        <v>121605.59</v>
      </c>
      <c r="P37" s="6">
        <v>1468</v>
      </c>
      <c r="Q37" s="6">
        <v>43988</v>
      </c>
      <c r="R37" s="6">
        <v>30372</v>
      </c>
      <c r="S37" s="6"/>
      <c r="T37" s="6"/>
      <c r="U37" s="6"/>
    </row>
    <row r="38" spans="1:21" s="14" customFormat="1">
      <c r="A38" s="20" t="s">
        <v>26</v>
      </c>
      <c r="B38" s="20"/>
      <c r="C38" s="9">
        <f>SUM(C37)</f>
        <v>112765</v>
      </c>
      <c r="D38" s="9">
        <f t="shared" ref="D38:N38" si="5">SUM(D37)</f>
        <v>122518</v>
      </c>
      <c r="E38" s="9">
        <f t="shared" si="5"/>
        <v>109261.79</v>
      </c>
      <c r="F38" s="9">
        <f t="shared" si="5"/>
        <v>123488</v>
      </c>
      <c r="G38" s="9">
        <f t="shared" si="5"/>
        <v>123371</v>
      </c>
      <c r="H38" s="9">
        <f t="shared" si="5"/>
        <v>133801</v>
      </c>
      <c r="I38" s="9">
        <f t="shared" si="5"/>
        <v>130983</v>
      </c>
      <c r="J38" s="9">
        <f t="shared" si="5"/>
        <v>102388</v>
      </c>
      <c r="K38" s="9">
        <f t="shared" si="5"/>
        <v>55412</v>
      </c>
      <c r="L38" s="9">
        <f t="shared" si="5"/>
        <v>114000</v>
      </c>
      <c r="M38" s="9">
        <f t="shared" si="5"/>
        <v>152000</v>
      </c>
      <c r="N38" s="9">
        <f t="shared" si="5"/>
        <v>121605.59</v>
      </c>
      <c r="P38" s="9">
        <f t="shared" ref="P38:U38" si="6">SUM(P37)</f>
        <v>1468</v>
      </c>
      <c r="Q38" s="9">
        <f t="shared" si="6"/>
        <v>43988</v>
      </c>
      <c r="R38" s="9">
        <f t="shared" si="6"/>
        <v>30372</v>
      </c>
      <c r="S38" s="9">
        <f t="shared" si="6"/>
        <v>0</v>
      </c>
      <c r="T38" s="9">
        <f t="shared" si="6"/>
        <v>0</v>
      </c>
      <c r="U38" s="9">
        <f t="shared" si="6"/>
        <v>0</v>
      </c>
    </row>
    <row r="39" spans="1:21" s="14" customFormat="1">
      <c r="A39" s="21" t="s">
        <v>27</v>
      </c>
      <c r="B39" s="21"/>
      <c r="C39" s="11">
        <f>+C36+C38</f>
        <v>1041411</v>
      </c>
      <c r="D39" s="11">
        <f t="shared" ref="D39:N39" si="7">+D36+D38</f>
        <v>1217576.75</v>
      </c>
      <c r="E39" s="11">
        <f t="shared" si="7"/>
        <v>1138819.6399999999</v>
      </c>
      <c r="F39" s="11">
        <f t="shared" si="7"/>
        <v>1217849.5</v>
      </c>
      <c r="G39" s="11">
        <f t="shared" si="7"/>
        <v>1191703.5</v>
      </c>
      <c r="H39" s="11">
        <f t="shared" si="7"/>
        <v>1265676.5</v>
      </c>
      <c r="I39" s="11">
        <f t="shared" si="7"/>
        <v>1285824</v>
      </c>
      <c r="J39" s="11">
        <f t="shared" si="7"/>
        <v>1288010.25</v>
      </c>
      <c r="K39" s="11">
        <f t="shared" si="7"/>
        <v>972880</v>
      </c>
      <c r="L39" s="11">
        <f t="shared" si="7"/>
        <v>1200000</v>
      </c>
      <c r="M39" s="11">
        <f t="shared" si="7"/>
        <v>1600000</v>
      </c>
      <c r="N39" s="11">
        <f t="shared" si="7"/>
        <v>1280058.8600000001</v>
      </c>
      <c r="P39" s="11">
        <f t="shared" ref="P39:U39" si="8">+P36+P38</f>
        <v>13310</v>
      </c>
      <c r="Q39" s="11">
        <f t="shared" si="8"/>
        <v>126079</v>
      </c>
      <c r="R39" s="11">
        <f t="shared" si="8"/>
        <v>103093.5</v>
      </c>
      <c r="S39" s="11">
        <f t="shared" si="8"/>
        <v>0</v>
      </c>
      <c r="T39" s="11">
        <f t="shared" si="8"/>
        <v>0</v>
      </c>
      <c r="U39" s="11">
        <f t="shared" si="8"/>
        <v>0</v>
      </c>
    </row>
    <row r="41" spans="1:21">
      <c r="B41" s="13">
        <v>14699810</v>
      </c>
      <c r="P41" s="13"/>
    </row>
    <row r="42" spans="1:21">
      <c r="B42" s="13">
        <f>SUM(C39:N39)</f>
        <v>14699810</v>
      </c>
      <c r="P42" s="13"/>
    </row>
    <row r="43" spans="1:21">
      <c r="B43" s="13">
        <f>+B41-B42</f>
        <v>0</v>
      </c>
      <c r="P43" s="13"/>
    </row>
  </sheetData>
  <mergeCells count="23">
    <mergeCell ref="U5:U6"/>
    <mergeCell ref="P5:P6"/>
    <mergeCell ref="Q5:Q6"/>
    <mergeCell ref="R5:R6"/>
    <mergeCell ref="S5:S6"/>
    <mergeCell ref="T5:T6"/>
    <mergeCell ref="N5:N6"/>
    <mergeCell ref="H5:H6"/>
    <mergeCell ref="I5:I6"/>
    <mergeCell ref="J5:J6"/>
    <mergeCell ref="K5:K6"/>
    <mergeCell ref="L5:L6"/>
    <mergeCell ref="M5:M6"/>
    <mergeCell ref="G5:G6"/>
    <mergeCell ref="A36:B36"/>
    <mergeCell ref="A38:B38"/>
    <mergeCell ref="A39:B39"/>
    <mergeCell ref="C5:C6"/>
    <mergeCell ref="D5:D6"/>
    <mergeCell ref="A5:A6"/>
    <mergeCell ref="B5:B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bianca.t</cp:lastModifiedBy>
  <dcterms:created xsi:type="dcterms:W3CDTF">2022-12-28T14:47:56Z</dcterms:created>
  <dcterms:modified xsi:type="dcterms:W3CDTF">2024-11-13T10:55:34Z</dcterms:modified>
</cp:coreProperties>
</file>